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1b00b916edaaa6/Desktop/Horse Show/"/>
    </mc:Choice>
  </mc:AlternateContent>
  <xr:revisionPtr revIDLastSave="103" documentId="8_{C20100A0-8FA5-4657-8450-251933E20066}" xr6:coauthVersionLast="47" xr6:coauthVersionMax="47" xr10:uidLastSave="{0CA6FEE5-6A58-4D5A-87E7-13B504F4E8FB}"/>
  <bookViews>
    <workbookView xWindow="-120" yWindow="-120" windowWidth="29040" windowHeight="15720" xr2:uid="{FA3EA00E-0C93-41FD-9D8A-DCBF92ABF68B}"/>
  </bookViews>
  <sheets>
    <sheet name="Sheet1" sheetId="1" r:id="rId1"/>
  </sheets>
  <externalReferences>
    <externalReference r:id="rId2"/>
  </externalReferences>
  <definedNames>
    <definedName name="_xlnm.Print_Area" localSheetId="0">Sheet1!$A$1:$F$45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18" i="1"/>
  <c r="E8" i="1"/>
  <c r="E10" i="1"/>
  <c r="E15" i="1"/>
  <c r="E14" i="1"/>
  <c r="E12" i="1"/>
  <c r="E13" i="1"/>
  <c r="E23" i="1"/>
  <c r="E22" i="1"/>
  <c r="E24" i="1"/>
  <c r="E35" i="1"/>
  <c r="E9" i="1"/>
  <c r="E17" i="1"/>
  <c r="E11" i="1"/>
  <c r="E16" i="1"/>
  <c r="E30" i="1"/>
  <c r="E25" i="1"/>
  <c r="E6" i="1"/>
  <c r="E27" i="1"/>
  <c r="E21" i="1"/>
  <c r="E26" i="1"/>
  <c r="E33" i="1"/>
  <c r="E43" i="1"/>
  <c r="E42" i="1"/>
  <c r="E39" i="1"/>
  <c r="E38" i="1"/>
  <c r="E7" i="1"/>
  <c r="D43" i="1"/>
  <c r="B43" i="1"/>
  <c r="D42" i="1"/>
  <c r="B42" i="1"/>
  <c r="D39" i="1"/>
  <c r="B39" i="1"/>
  <c r="D38" i="1"/>
  <c r="B38" i="1"/>
  <c r="D35" i="1"/>
  <c r="B35" i="1"/>
  <c r="D34" i="1"/>
  <c r="B34" i="1"/>
  <c r="D33" i="1"/>
  <c r="B33" i="1"/>
  <c r="D30" i="1"/>
  <c r="B30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7" i="1"/>
  <c r="B7" i="1"/>
  <c r="D6" i="1"/>
  <c r="B6" i="1"/>
</calcChain>
</file>

<file path=xl/sharedStrings.xml><?xml version="1.0" encoding="utf-8"?>
<sst xmlns="http://schemas.openxmlformats.org/spreadsheetml/2006/main" count="14" uniqueCount="13">
  <si>
    <t>Category</t>
  </si>
  <si>
    <t>Stock</t>
  </si>
  <si>
    <t>HORSE</t>
  </si>
  <si>
    <t>Total</t>
  </si>
  <si>
    <t>Hunter</t>
  </si>
  <si>
    <t>Saddle Pleasure</t>
  </si>
  <si>
    <t>Solid</t>
  </si>
  <si>
    <t>Mini</t>
  </si>
  <si>
    <t>Pony</t>
  </si>
  <si>
    <t>Only Lopin</t>
  </si>
  <si>
    <t>Scooter point standings as of Saturday 8/18</t>
  </si>
  <si>
    <t>April Show</t>
  </si>
  <si>
    <t>Aug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</si>
</sst>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ued%20Customer\Desktop\Old%20backup\Documents\Horses\2016%20PtHAWW\Points%20Calc%20Scooter%20hi%20points%202024.xlsx" TargetMode="External"/><Relationship Id="rId1" Type="http://schemas.openxmlformats.org/officeDocument/2006/relationships/externalLinkPath" Target="file:///C:\Users\Valued%20Customer\Desktop\Old%20backup\Documents\Horses\2016%20PtHAWW\Points%20Calc%20Scooter%20hi%20poin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ck"/>
      <sheetName val="Hunter"/>
      <sheetName val="Lee Total"/>
      <sheetName val="SDPL"/>
      <sheetName val="Solid"/>
      <sheetName val="Mini"/>
      <sheetName val="Pony"/>
      <sheetName val="Misc (Utility OTAB)"/>
      <sheetName val="Master"/>
    </sheetNames>
    <sheetDataSet>
      <sheetData sheetId="0">
        <row r="3">
          <cell r="A3" t="str">
            <v>Miss Hanna Button</v>
          </cell>
        </row>
        <row r="14">
          <cell r="A14" t="str">
            <v>Invite After Dark</v>
          </cell>
        </row>
        <row r="71">
          <cell r="F71">
            <v>156</v>
          </cell>
        </row>
        <row r="73">
          <cell r="A73" t="str">
            <v>Envy My Moonlite</v>
          </cell>
        </row>
        <row r="98">
          <cell r="F98">
            <v>36</v>
          </cell>
        </row>
        <row r="100">
          <cell r="A100" t="str">
            <v>Special Impulse</v>
          </cell>
        </row>
        <row r="145">
          <cell r="F145">
            <v>154</v>
          </cell>
        </row>
        <row r="147">
          <cell r="A147" t="str">
            <v>O Whata Lazy Asset</v>
          </cell>
        </row>
        <row r="156">
          <cell r="F156">
            <v>24</v>
          </cell>
        </row>
        <row r="158">
          <cell r="A158" t="str">
            <v>Im A Lil Bit Fancy</v>
          </cell>
        </row>
        <row r="211">
          <cell r="F211">
            <v>182</v>
          </cell>
        </row>
        <row r="213">
          <cell r="A213" t="str">
            <v>Whos Cry N Now</v>
          </cell>
        </row>
        <row r="254">
          <cell r="F254">
            <v>90</v>
          </cell>
        </row>
        <row r="256">
          <cell r="A256" t="str">
            <v>A Heavenly Impulse</v>
          </cell>
        </row>
        <row r="305">
          <cell r="F305">
            <v>129</v>
          </cell>
        </row>
        <row r="402">
          <cell r="A402" t="str">
            <v>One Roan Asset</v>
          </cell>
        </row>
        <row r="455">
          <cell r="F455">
            <v>161</v>
          </cell>
        </row>
        <row r="457">
          <cell r="A457" t="str">
            <v>Simon Always Says</v>
          </cell>
        </row>
        <row r="526">
          <cell r="F526">
            <v>156</v>
          </cell>
        </row>
        <row r="529">
          <cell r="A529" t="str">
            <v>Tiffany Cowgirl</v>
          </cell>
        </row>
        <row r="606">
          <cell r="F606">
            <v>148</v>
          </cell>
        </row>
        <row r="701">
          <cell r="A701" t="str">
            <v>Whata Total Diva</v>
          </cell>
        </row>
        <row r="762">
          <cell r="F762">
            <v>211</v>
          </cell>
        </row>
        <row r="765">
          <cell r="A765" t="str">
            <v>You C Me Lopin</v>
          </cell>
        </row>
        <row r="822">
          <cell r="F822">
            <v>198</v>
          </cell>
        </row>
      </sheetData>
      <sheetData sheetId="1">
        <row r="2">
          <cell r="A2" t="str">
            <v>EPR Simply Fabulous</v>
          </cell>
        </row>
        <row r="23">
          <cell r="F23">
            <v>52</v>
          </cell>
        </row>
        <row r="25">
          <cell r="A25" t="str">
            <v>Wow Im Charismatic</v>
          </cell>
        </row>
        <row r="46">
          <cell r="F46">
            <v>44</v>
          </cell>
        </row>
        <row r="48">
          <cell r="A48" t="str">
            <v>CMF Single Sensation</v>
          </cell>
        </row>
        <row r="61">
          <cell r="F61">
            <v>40</v>
          </cell>
        </row>
        <row r="63">
          <cell r="A63" t="str">
            <v>Hanging On The Details</v>
          </cell>
        </row>
        <row r="144">
          <cell r="F144">
            <v>240</v>
          </cell>
        </row>
        <row r="403">
          <cell r="A403" t="str">
            <v>All Too Fancy</v>
          </cell>
        </row>
        <row r="444">
          <cell r="F444">
            <v>132</v>
          </cell>
        </row>
        <row r="447">
          <cell r="A447" t="str">
            <v>Wow Ima Loper</v>
          </cell>
        </row>
        <row r="484">
          <cell r="F484">
            <v>89</v>
          </cell>
        </row>
        <row r="487">
          <cell r="A487" t="str">
            <v>Next Big Sensation</v>
          </cell>
        </row>
        <row r="524">
          <cell r="F524">
            <v>103</v>
          </cell>
        </row>
      </sheetData>
      <sheetData sheetId="2"/>
      <sheetData sheetId="3">
        <row r="2">
          <cell r="A2" t="str">
            <v>Johnny Infamous</v>
          </cell>
        </row>
        <row r="51">
          <cell r="F51">
            <v>167</v>
          </cell>
        </row>
      </sheetData>
      <sheetData sheetId="4">
        <row r="2">
          <cell r="A2" t="str">
            <v>Toucha Ambition</v>
          </cell>
        </row>
        <row r="87">
          <cell r="A87" t="str">
            <v>Custom Randee</v>
          </cell>
        </row>
        <row r="116">
          <cell r="F116">
            <v>75</v>
          </cell>
        </row>
        <row r="356">
          <cell r="A356" t="str">
            <v>Willy Rolla Seven</v>
          </cell>
        </row>
        <row r="389">
          <cell r="F389">
            <v>34</v>
          </cell>
        </row>
        <row r="392">
          <cell r="A392" t="str">
            <v>All Ways Perfect</v>
          </cell>
        </row>
        <row r="401">
          <cell r="F401">
            <v>12</v>
          </cell>
        </row>
      </sheetData>
      <sheetData sheetId="5">
        <row r="2">
          <cell r="A2" t="str">
            <v>Mighty Leonardo Da Mini</v>
          </cell>
        </row>
        <row r="49">
          <cell r="A49" t="str">
            <v>Black Mountain Acapella</v>
          </cell>
        </row>
        <row r="118">
          <cell r="F118">
            <v>227</v>
          </cell>
        </row>
        <row r="379">
          <cell r="A379" t="str">
            <v>DVM Oh Em Gee</v>
          </cell>
        </row>
        <row r="400">
          <cell r="F400">
            <v>81</v>
          </cell>
        </row>
      </sheetData>
      <sheetData sheetId="6">
        <row r="2">
          <cell r="A2" t="str">
            <v>I Don’t Wanna Grow Up</v>
          </cell>
        </row>
        <row r="81">
          <cell r="A81" t="str">
            <v>AGS American Girl</v>
          </cell>
        </row>
        <row r="114">
          <cell r="F114">
            <v>59</v>
          </cell>
        </row>
        <row r="117">
          <cell r="A117" t="str">
            <v>Comferts Mo To Behold</v>
          </cell>
        </row>
        <row r="138">
          <cell r="F138">
            <v>31</v>
          </cell>
        </row>
      </sheetData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28A3-D65B-40C3-85B0-F4B2EC73364C}">
  <dimension ref="A1:E43"/>
  <sheetViews>
    <sheetView tabSelected="1" topLeftCell="A12" workbookViewId="0">
      <selection activeCell="C38" sqref="C38"/>
    </sheetView>
  </sheetViews>
  <sheetFormatPr defaultRowHeight="15" x14ac:dyDescent="0.25"/>
  <cols>
    <col min="1" max="1" width="14.85546875" customWidth="1"/>
    <col min="2" max="2" width="20.42578125" customWidth="1"/>
    <col min="4" max="4" width="10.5703125" bestFit="1" customWidth="1"/>
    <col min="5" max="5" width="9.7109375" bestFit="1" customWidth="1"/>
  </cols>
  <sheetData>
    <row r="1" spans="1:5" ht="18.75" x14ac:dyDescent="0.3">
      <c r="B1" s="1" t="s">
        <v>10</v>
      </c>
    </row>
    <row r="2" spans="1:5" ht="18.75" x14ac:dyDescent="0.3">
      <c r="B2" s="1"/>
    </row>
    <row r="3" spans="1:5" ht="15.75" x14ac:dyDescent="0.25">
      <c r="A3" s="2" t="s">
        <v>0</v>
      </c>
    </row>
    <row r="4" spans="1:5" x14ac:dyDescent="0.25">
      <c r="D4" t="s">
        <v>11</v>
      </c>
      <c r="E4" t="s">
        <v>12</v>
      </c>
    </row>
    <row r="5" spans="1:5" x14ac:dyDescent="0.25">
      <c r="A5" s="3" t="s">
        <v>1</v>
      </c>
      <c r="B5" s="4" t="s">
        <v>2</v>
      </c>
      <c r="D5" s="4" t="s">
        <v>3</v>
      </c>
      <c r="E5" s="4" t="s">
        <v>3</v>
      </c>
    </row>
    <row r="6" spans="1:5" x14ac:dyDescent="0.25">
      <c r="B6" t="str">
        <f>[1]Stock!$A701</f>
        <v>Whata Total Diva</v>
      </c>
      <c r="D6">
        <f>[1]Stock!$F762</f>
        <v>211</v>
      </c>
      <c r="E6">
        <f>38+64+73+29+25+30</f>
        <v>259</v>
      </c>
    </row>
    <row r="7" spans="1:5" x14ac:dyDescent="0.25">
      <c r="B7" t="str">
        <f>[1]Stock!$A765</f>
        <v>You C Me Lopin</v>
      </c>
      <c r="D7">
        <f>[1]Stock!$F822</f>
        <v>198</v>
      </c>
      <c r="E7">
        <f>22+93+93+35</f>
        <v>243</v>
      </c>
    </row>
    <row r="8" spans="1:5" x14ac:dyDescent="0.25">
      <c r="B8" t="s">
        <v>9</v>
      </c>
      <c r="D8">
        <v>207</v>
      </c>
      <c r="E8">
        <f>14+48+8+8+8+8</f>
        <v>94</v>
      </c>
    </row>
    <row r="9" spans="1:5" x14ac:dyDescent="0.25">
      <c r="B9" t="str">
        <f>[1]Stock!$A158</f>
        <v>Im A Lil Bit Fancy</v>
      </c>
      <c r="D9">
        <f>[1]Stock!$F211</f>
        <v>182</v>
      </c>
      <c r="E9">
        <f>23+78+79+4</f>
        <v>184</v>
      </c>
    </row>
    <row r="10" spans="1:5" x14ac:dyDescent="0.25">
      <c r="B10" t="str">
        <f>[1]Stock!$A402</f>
        <v>One Roan Asset</v>
      </c>
      <c r="D10">
        <f>[1]Stock!$F455</f>
        <v>161</v>
      </c>
      <c r="E10">
        <f>56+15+15+12+11+11</f>
        <v>120</v>
      </c>
    </row>
    <row r="11" spans="1:5" x14ac:dyDescent="0.25">
      <c r="B11" t="str">
        <f>[1]Stock!$A14</f>
        <v>Invite After Dark</v>
      </c>
      <c r="D11">
        <f>[1]Stock!$F71</f>
        <v>156</v>
      </c>
      <c r="E11">
        <f>11+38+11+38+112+10</f>
        <v>220</v>
      </c>
    </row>
    <row r="12" spans="1:5" x14ac:dyDescent="0.25">
      <c r="B12" t="str">
        <f>[1]Stock!$A457</f>
        <v>Simon Always Says</v>
      </c>
      <c r="D12">
        <f>[1]Stock!$F526</f>
        <v>156</v>
      </c>
      <c r="E12">
        <f>28+71+46</f>
        <v>145</v>
      </c>
    </row>
    <row r="13" spans="1:5" x14ac:dyDescent="0.25">
      <c r="B13" t="str">
        <f>[1]Stock!$A100</f>
        <v>Special Impulse</v>
      </c>
      <c r="D13">
        <f>[1]Stock!$F145</f>
        <v>154</v>
      </c>
      <c r="E13">
        <f>19</f>
        <v>19</v>
      </c>
    </row>
    <row r="14" spans="1:5" x14ac:dyDescent="0.25">
      <c r="B14" t="str">
        <f>[1]Stock!$A529</f>
        <v>Tiffany Cowgirl</v>
      </c>
      <c r="D14">
        <f>[1]Stock!$F606</f>
        <v>148</v>
      </c>
      <c r="E14">
        <f>26</f>
        <v>26</v>
      </c>
    </row>
    <row r="15" spans="1:5" x14ac:dyDescent="0.25">
      <c r="B15" t="str">
        <f>[1]Stock!$A256</f>
        <v>A Heavenly Impulse</v>
      </c>
      <c r="D15">
        <f>[1]Stock!$F305</f>
        <v>129</v>
      </c>
      <c r="E15">
        <f>16+25+27+14+27+27</f>
        <v>136</v>
      </c>
    </row>
    <row r="16" spans="1:5" x14ac:dyDescent="0.25">
      <c r="B16" t="str">
        <f>[1]Stock!$A213</f>
        <v>Whos Cry N Now</v>
      </c>
      <c r="D16">
        <f>[1]Stock!$F254</f>
        <v>90</v>
      </c>
      <c r="E16">
        <f>20+19</f>
        <v>39</v>
      </c>
    </row>
    <row r="17" spans="1:5" x14ac:dyDescent="0.25">
      <c r="B17" t="str">
        <f>[1]Stock!$A73</f>
        <v>Envy My Moonlite</v>
      </c>
      <c r="D17">
        <f>[1]Stock!$F98</f>
        <v>36</v>
      </c>
      <c r="E17">
        <f>5+8</f>
        <v>13</v>
      </c>
    </row>
    <row r="18" spans="1:5" x14ac:dyDescent="0.25">
      <c r="B18" t="str">
        <f>[1]Stock!$A147</f>
        <v>O Whata Lazy Asset</v>
      </c>
      <c r="D18">
        <f>[1]Stock!$F156</f>
        <v>24</v>
      </c>
      <c r="E18">
        <f>15+8+8</f>
        <v>31</v>
      </c>
    </row>
    <row r="20" spans="1:5" x14ac:dyDescent="0.25">
      <c r="A20" s="3" t="s">
        <v>4</v>
      </c>
    </row>
    <row r="21" spans="1:5" x14ac:dyDescent="0.25">
      <c r="B21" t="str">
        <f>[1]Hunter!$A63</f>
        <v>Hanging On The Details</v>
      </c>
      <c r="D21">
        <f>[1]Hunter!$F144</f>
        <v>240</v>
      </c>
      <c r="E21">
        <f>4+93+100+19+69</f>
        <v>285</v>
      </c>
    </row>
    <row r="22" spans="1:5" x14ac:dyDescent="0.25">
      <c r="B22" t="str">
        <f>[1]Hunter!$A403</f>
        <v>All Too Fancy</v>
      </c>
      <c r="D22">
        <f>[1]Hunter!$F444</f>
        <v>132</v>
      </c>
      <c r="E22">
        <f>12+16+89</f>
        <v>117</v>
      </c>
    </row>
    <row r="23" spans="1:5" x14ac:dyDescent="0.25">
      <c r="B23" t="str">
        <f>[1]Hunter!$A487</f>
        <v>Next Big Sensation</v>
      </c>
      <c r="D23">
        <f>[1]Hunter!$F524</f>
        <v>103</v>
      </c>
      <c r="E23">
        <f>17+12+43</f>
        <v>72</v>
      </c>
    </row>
    <row r="24" spans="1:5" x14ac:dyDescent="0.25">
      <c r="B24" t="str">
        <f>[1]Hunter!$A447</f>
        <v>Wow Ima Loper</v>
      </c>
      <c r="D24">
        <f>[1]Hunter!$F484</f>
        <v>89</v>
      </c>
      <c r="E24">
        <f>111</f>
        <v>111</v>
      </c>
    </row>
    <row r="25" spans="1:5" x14ac:dyDescent="0.25">
      <c r="B25" t="str">
        <f>[1]Hunter!$A2</f>
        <v>EPR Simply Fabulous</v>
      </c>
      <c r="D25">
        <f>[1]Hunter!$F23</f>
        <v>52</v>
      </c>
      <c r="E25">
        <f>20+27</f>
        <v>47</v>
      </c>
    </row>
    <row r="26" spans="1:5" x14ac:dyDescent="0.25">
      <c r="B26" t="str">
        <f>[1]Hunter!$A25</f>
        <v>Wow Im Charismatic</v>
      </c>
      <c r="D26">
        <f>[1]Hunter!$F46</f>
        <v>44</v>
      </c>
      <c r="E26">
        <f>20+75</f>
        <v>95</v>
      </c>
    </row>
    <row r="27" spans="1:5" x14ac:dyDescent="0.25">
      <c r="B27" t="str">
        <f>[1]Hunter!$A48</f>
        <v>CMF Single Sensation</v>
      </c>
      <c r="D27">
        <f>[1]Hunter!$F61</f>
        <v>40</v>
      </c>
      <c r="E27">
        <f>10+31</f>
        <v>41</v>
      </c>
    </row>
    <row r="29" spans="1:5" x14ac:dyDescent="0.25">
      <c r="A29" s="3" t="s">
        <v>5</v>
      </c>
    </row>
    <row r="30" spans="1:5" x14ac:dyDescent="0.25">
      <c r="B30" t="str">
        <f>[1]SDPL!$A2</f>
        <v>Johnny Infamous</v>
      </c>
      <c r="D30">
        <f>[1]SDPL!$F51</f>
        <v>167</v>
      </c>
      <c r="E30">
        <f>110+86+95+21</f>
        <v>312</v>
      </c>
    </row>
    <row r="32" spans="1:5" x14ac:dyDescent="0.25">
      <c r="A32" s="3" t="s">
        <v>6</v>
      </c>
    </row>
    <row r="33" spans="1:5" x14ac:dyDescent="0.25">
      <c r="B33" t="str">
        <f>[1]Solid!$A87</f>
        <v>Custom Randee</v>
      </c>
      <c r="D33">
        <f>[1]Solid!$F116</f>
        <v>75</v>
      </c>
      <c r="E33">
        <f>4</f>
        <v>4</v>
      </c>
    </row>
    <row r="34" spans="1:5" x14ac:dyDescent="0.25">
      <c r="B34" t="str">
        <f>[1]Solid!$A356</f>
        <v>Willy Rolla Seven</v>
      </c>
      <c r="D34">
        <f>[1]Solid!$F389</f>
        <v>34</v>
      </c>
      <c r="E34">
        <f>13+12+10</f>
        <v>35</v>
      </c>
    </row>
    <row r="35" spans="1:5" x14ac:dyDescent="0.25">
      <c r="B35" t="str">
        <f>[1]Solid!$A392</f>
        <v>All Ways Perfect</v>
      </c>
      <c r="D35">
        <f>[1]Solid!$F401</f>
        <v>12</v>
      </c>
      <c r="E35">
        <f>10+4</f>
        <v>14</v>
      </c>
    </row>
    <row r="37" spans="1:5" x14ac:dyDescent="0.25">
      <c r="A37" s="3" t="s">
        <v>7</v>
      </c>
    </row>
    <row r="38" spans="1:5" x14ac:dyDescent="0.25">
      <c r="B38" t="str">
        <f>[1]Mini!$A49</f>
        <v>Black Mountain Acapella</v>
      </c>
      <c r="D38">
        <f>[1]Mini!$F118</f>
        <v>227</v>
      </c>
      <c r="E38">
        <f>58+33+33+104+89</f>
        <v>317</v>
      </c>
    </row>
    <row r="39" spans="1:5" x14ac:dyDescent="0.25">
      <c r="B39" t="str">
        <f>[1]Mini!$A379</f>
        <v>DVM Oh Em Gee</v>
      </c>
      <c r="D39">
        <f>[1]Mini!$F400</f>
        <v>81</v>
      </c>
      <c r="E39">
        <f>103+80</f>
        <v>183</v>
      </c>
    </row>
    <row r="41" spans="1:5" x14ac:dyDescent="0.25">
      <c r="A41" s="3" t="s">
        <v>8</v>
      </c>
    </row>
    <row r="42" spans="1:5" x14ac:dyDescent="0.25">
      <c r="B42" t="str">
        <f>[1]Pony!$A81</f>
        <v>AGS American Girl</v>
      </c>
      <c r="D42">
        <f>[1]Pony!F114</f>
        <v>59</v>
      </c>
      <c r="E42">
        <f>15+77</f>
        <v>92</v>
      </c>
    </row>
    <row r="43" spans="1:5" x14ac:dyDescent="0.25">
      <c r="B43" t="str">
        <f>[1]Pony!$A117</f>
        <v>Comferts Mo To Behold</v>
      </c>
      <c r="D43">
        <f>[1]Pony!F138</f>
        <v>31</v>
      </c>
      <c r="E43">
        <f>20+1+1+58</f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flarebear@delsol.net</dc:creator>
  <cp:lastModifiedBy>Debra Blang</cp:lastModifiedBy>
  <cp:lastPrinted>2024-08-17T16:32:44Z</cp:lastPrinted>
  <dcterms:created xsi:type="dcterms:W3CDTF">2024-07-26T00:02:51Z</dcterms:created>
  <dcterms:modified xsi:type="dcterms:W3CDTF">2024-08-18T16:39:22Z</dcterms:modified>
</cp:coreProperties>
</file>